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8195" windowHeight="7740"/>
  </bookViews>
  <sheets>
    <sheet name="Sheet1" sheetId="1" r:id="rId1"/>
    <sheet name="Sheet2" sheetId="2" r:id="rId2"/>
    <sheet name="Sheet3" sheetId="3" r:id="rId3"/>
  </sheets>
  <definedNames>
    <definedName name="PrincipleInUSD">Sheet1!$N$15</definedName>
  </definedNames>
  <calcPr calcId="125725"/>
</workbook>
</file>

<file path=xl/calcChain.xml><?xml version="1.0" encoding="utf-8"?>
<calcChain xmlns="http://schemas.openxmlformats.org/spreadsheetml/2006/main">
  <c r="E4" i="1"/>
  <c r="G4" s="1"/>
  <c r="H4" s="1"/>
  <c r="I4"/>
  <c r="F20"/>
  <c r="E21"/>
  <c r="N15"/>
  <c r="F21"/>
  <c r="E22"/>
  <c r="F22"/>
  <c r="E20"/>
  <c r="E9"/>
  <c r="G9" s="1"/>
  <c r="H9" s="1"/>
  <c r="E8"/>
  <c r="G8" s="1"/>
  <c r="H8" s="1"/>
  <c r="E3"/>
  <c r="I3" s="1"/>
  <c r="E7"/>
  <c r="I7" s="1"/>
  <c r="E6"/>
  <c r="G6" s="1"/>
  <c r="H6" s="1"/>
  <c r="E2"/>
  <c r="G2" s="1"/>
  <c r="M21" l="1"/>
  <c r="M20"/>
  <c r="M22"/>
  <c r="G20"/>
  <c r="G22"/>
  <c r="G21"/>
  <c r="I9"/>
  <c r="I8"/>
  <c r="G3"/>
  <c r="H3" s="1"/>
  <c r="G7"/>
  <c r="H7" s="1"/>
  <c r="I6"/>
  <c r="H2"/>
  <c r="I2"/>
</calcChain>
</file>

<file path=xl/sharedStrings.xml><?xml version="1.0" encoding="utf-8"?>
<sst xmlns="http://schemas.openxmlformats.org/spreadsheetml/2006/main" count="66" uniqueCount="55">
  <si>
    <t>区间内</t>
  </si>
  <si>
    <t>Stop Loss</t>
  </si>
  <si>
    <t>Take Profit</t>
  </si>
  <si>
    <t xml:space="preserve"> Entry</t>
  </si>
  <si>
    <t>Long/Short</t>
  </si>
  <si>
    <t>Long=1; Short=2</t>
  </si>
  <si>
    <t>High</t>
  </si>
  <si>
    <t>Low</t>
  </si>
  <si>
    <t>Height</t>
  </si>
  <si>
    <t>突破</t>
  </si>
  <si>
    <t>主趋势</t>
  </si>
  <si>
    <t>倾向性</t>
  </si>
  <si>
    <t>Support</t>
  </si>
  <si>
    <t>Resistance</t>
  </si>
  <si>
    <t>Symbol</t>
  </si>
  <si>
    <t>日线图上Price Action的方向</t>
  </si>
  <si>
    <t>10MA支撑</t>
  </si>
  <si>
    <t>Stoch</t>
  </si>
  <si>
    <t>OIL</t>
  </si>
  <si>
    <t>XAU</t>
  </si>
  <si>
    <t>AUD</t>
  </si>
  <si>
    <t>EUR</t>
  </si>
  <si>
    <t>short</t>
  </si>
  <si>
    <t>三角形调整</t>
  </si>
  <si>
    <t>不起作用</t>
  </si>
  <si>
    <t>从超买回头</t>
  </si>
  <si>
    <t>三角调整</t>
  </si>
  <si>
    <t>处于底部</t>
  </si>
  <si>
    <t>支持long</t>
  </si>
  <si>
    <t>在中部朝上</t>
  </si>
  <si>
    <t>决定</t>
  </si>
  <si>
    <t>支持short</t>
  </si>
  <si>
    <t>区间内震荡</t>
  </si>
  <si>
    <t>超买</t>
  </si>
  <si>
    <t>涨,跌, 矩形，三角</t>
  </si>
  <si>
    <t>入场价</t>
  </si>
  <si>
    <t>风险回报</t>
  </si>
  <si>
    <t>Profit</t>
  </si>
  <si>
    <t>Risk</t>
  </si>
  <si>
    <t>重要阻力线1.1450, 日线图三角形调整，突破1.145, go long, 跌破三角形支撑，sell short</t>
  </si>
  <si>
    <t>从中间再进超买</t>
  </si>
  <si>
    <t>long</t>
  </si>
  <si>
    <t>等收盘《10MA， Stoch回头朝下; 突破0.78， go long 并且等待10MA的支持</t>
  </si>
  <si>
    <t>等机会在57.50附近做多</t>
  </si>
  <si>
    <t>1206 sell short, 目标1185， stop loss 1211； 如果成果，再接着做多</t>
  </si>
  <si>
    <t>Contract Size</t>
  </si>
  <si>
    <t>Principle</t>
  </si>
  <si>
    <t>Lots</t>
  </si>
  <si>
    <t>Leverage</t>
  </si>
  <si>
    <t>USD</t>
  </si>
  <si>
    <t>AUD/USD</t>
  </si>
  <si>
    <t>Lots = Equity * Risk% / (Stop Loss in Pips * Pip Value) / Leverage</t>
  </si>
  <si>
    <t>Risk In Percentage</t>
  </si>
  <si>
    <t>value in pip</t>
  </si>
  <si>
    <t>pip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</si>
</sst>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4"/>
      <color theme="0" tint="-4.9989318521683403E-2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222222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2" xfId="0" applyFont="1" applyFill="1" applyBorder="1"/>
    <xf numFmtId="0" fontId="1" fillId="2" borderId="2" xfId="0" applyFont="1" applyFill="1" applyBorder="1" applyAlignment="1">
      <alignment wrapTex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2" fontId="0" fillId="0" borderId="0" xfId="0" applyNumberFormat="1"/>
    <xf numFmtId="0" fontId="3" fillId="0" borderId="0" xfId="0" applyFont="1"/>
    <xf numFmtId="0" fontId="2" fillId="2" borderId="0" xfId="0" applyFont="1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"/>
  <sheetViews>
    <sheetView tabSelected="1" workbookViewId="0">
      <selection activeCell="L16" sqref="L16"/>
    </sheetView>
  </sheetViews>
  <sheetFormatPr defaultRowHeight="15"/>
  <cols>
    <col min="3" max="3" width="10.42578125" bestFit="1" customWidth="1"/>
    <col min="4" max="4" width="10.5703125" bestFit="1" customWidth="1"/>
    <col min="6" max="6" width="10.7109375" bestFit="1" customWidth="1"/>
    <col min="7" max="7" width="9.5703125" bestFit="1" customWidth="1"/>
    <col min="8" max="8" width="10.85546875" bestFit="1" customWidth="1"/>
    <col min="9" max="9" width="12.42578125" bestFit="1" customWidth="1"/>
    <col min="10" max="10" width="17.42578125" bestFit="1" customWidth="1"/>
    <col min="11" max="11" width="11.5703125" customWidth="1"/>
    <col min="13" max="13" width="9.28515625" bestFit="1" customWidth="1"/>
    <col min="15" max="15" width="46" bestFit="1" customWidth="1"/>
  </cols>
  <sheetData>
    <row r="1" spans="2:15">
      <c r="C1" s="12" t="s">
        <v>6</v>
      </c>
      <c r="D1" s="12" t="s">
        <v>7</v>
      </c>
      <c r="E1" s="12" t="s">
        <v>8</v>
      </c>
      <c r="F1" s="12" t="s">
        <v>4</v>
      </c>
      <c r="G1" s="12" t="s">
        <v>3</v>
      </c>
      <c r="H1" s="12" t="s">
        <v>1</v>
      </c>
      <c r="I1" s="12" t="s">
        <v>2</v>
      </c>
    </row>
    <row r="2" spans="2:15">
      <c r="B2" s="12" t="s">
        <v>0</v>
      </c>
      <c r="C2">
        <v>0.73650000000000004</v>
      </c>
      <c r="D2">
        <v>0.72350000000000003</v>
      </c>
      <c r="E2">
        <f>C2-D2</f>
        <v>1.3000000000000012E-2</v>
      </c>
      <c r="F2">
        <v>2</v>
      </c>
      <c r="G2">
        <f>IF(F2=1,D2+0.1*E2,C2-0.1*E2)</f>
        <v>0.73520000000000008</v>
      </c>
      <c r="H2">
        <f>IF(F2=1,G2-0.25*E2,G2+0.25*E2)</f>
        <v>0.73845000000000005</v>
      </c>
      <c r="I2">
        <f>IF(F2=1,C2-0.1*E2,D2+0.1*E2)</f>
        <v>0.7248</v>
      </c>
      <c r="K2" t="s">
        <v>5</v>
      </c>
    </row>
    <row r="3" spans="2:15">
      <c r="C3">
        <v>1103</v>
      </c>
      <c r="D3">
        <v>1080</v>
      </c>
      <c r="E3">
        <f>C3-D3</f>
        <v>23</v>
      </c>
      <c r="F3">
        <v>2</v>
      </c>
      <c r="G3">
        <f>IF(F3=1,D3+0.1*E3,C3-0.1*E3)</f>
        <v>1100.7</v>
      </c>
      <c r="H3">
        <f>IF(F3=1,G3-0.25*E3,G3+0.25*E3)</f>
        <v>1106.45</v>
      </c>
      <c r="I3">
        <f>IF(F3=1,C3-0.1*E3,D3+0.1*E3)</f>
        <v>1082.3</v>
      </c>
    </row>
    <row r="4" spans="2:15">
      <c r="C4">
        <v>49.5</v>
      </c>
      <c r="D4">
        <v>46.7</v>
      </c>
      <c r="E4">
        <f>C4-D4</f>
        <v>2.7999999999999972</v>
      </c>
      <c r="F4">
        <v>2</v>
      </c>
      <c r="G4">
        <f>IF(F4=1,D4+0.1*E4,C4-0.1*E4)</f>
        <v>49.22</v>
      </c>
      <c r="H4">
        <f>IF(F4=1,G4-0.25*E4,G4+0.25*E4)</f>
        <v>49.92</v>
      </c>
      <c r="I4">
        <f>IF(F4=1,C4-0.1*E4,D4+0.1*E4)</f>
        <v>46.980000000000004</v>
      </c>
    </row>
    <row r="6" spans="2:15">
      <c r="B6" s="12" t="s">
        <v>9</v>
      </c>
      <c r="C6">
        <v>0.73650000000000004</v>
      </c>
      <c r="D6">
        <v>0.72350000000000003</v>
      </c>
      <c r="E6">
        <f>C6-D6</f>
        <v>1.3000000000000012E-2</v>
      </c>
      <c r="F6">
        <v>1</v>
      </c>
      <c r="G6">
        <f>IF(F6=1,C6+0.1*E6,D6-0.1*E6)</f>
        <v>0.73780000000000001</v>
      </c>
      <c r="H6">
        <f>IF(F6=1,G6-0.25*E6,G6+0.25*E6)</f>
        <v>0.73455000000000004</v>
      </c>
      <c r="I6">
        <f>IF(F6=1,C6+E6-0.1*E6,D6-E6+0.1*E6)</f>
        <v>0.74820000000000009</v>
      </c>
    </row>
    <row r="7" spans="2:15">
      <c r="C7">
        <v>1168</v>
      </c>
      <c r="D7">
        <v>1142.5</v>
      </c>
      <c r="E7">
        <f>C7-D7</f>
        <v>25.5</v>
      </c>
      <c r="F7">
        <v>2</v>
      </c>
      <c r="G7">
        <f>IF(F7=1,C7+0.1*E7,D7-0.1*E7)</f>
        <v>1139.95</v>
      </c>
      <c r="H7">
        <f>IF(F7=1,G7-0.25*E7,G7+0.25*E7)</f>
        <v>1146.325</v>
      </c>
      <c r="I7">
        <f>IF(F7=1,C7+E7-0.1*E7,D7-E7+0.1*E7)</f>
        <v>1119.55</v>
      </c>
    </row>
    <row r="8" spans="2:15">
      <c r="C8">
        <v>62</v>
      </c>
      <c r="D8">
        <v>55</v>
      </c>
      <c r="E8">
        <f>C8-D8</f>
        <v>7</v>
      </c>
      <c r="F8">
        <v>1</v>
      </c>
      <c r="G8">
        <f>IF(F8=1,C8+0.1*E8,D8-0.1*E8)</f>
        <v>62.7</v>
      </c>
      <c r="H8">
        <f>IF(F8=1,G8-0.25*E8,G8+0.25*E8)</f>
        <v>60.95</v>
      </c>
      <c r="I8">
        <f>IF(F8=1,C8+E8-0.1*E8,D8-E8+0.1*E8)</f>
        <v>68.3</v>
      </c>
    </row>
    <row r="9" spans="2:15">
      <c r="C9">
        <v>49.5</v>
      </c>
      <c r="D9">
        <v>46.7</v>
      </c>
      <c r="E9">
        <f>C9-D9</f>
        <v>2.7999999999999972</v>
      </c>
      <c r="F9">
        <v>2</v>
      </c>
      <c r="G9">
        <f>IF(F9=1,C9+0.1*E9,D9-0.1*E9)</f>
        <v>46.42</v>
      </c>
      <c r="H9">
        <f>IF(F9=1,G9-0.25*E9,G9+0.25*E9)</f>
        <v>47.120000000000005</v>
      </c>
      <c r="I9">
        <f>IF(F9=1,C9+E9-0.1*E9,D9-E9+0.1*E9)</f>
        <v>44.180000000000007</v>
      </c>
    </row>
    <row r="11" spans="2:15">
      <c r="O11" s="11" t="s">
        <v>51</v>
      </c>
    </row>
    <row r="14" spans="2:15">
      <c r="K14" s="12"/>
      <c r="L14" s="12" t="s">
        <v>20</v>
      </c>
      <c r="M14" s="12" t="s">
        <v>50</v>
      </c>
      <c r="N14" s="12" t="s">
        <v>49</v>
      </c>
    </row>
    <row r="15" spans="2:15">
      <c r="K15" t="s">
        <v>46</v>
      </c>
      <c r="L15">
        <v>50000</v>
      </c>
      <c r="M15">
        <v>0.73499999999999999</v>
      </c>
      <c r="N15">
        <f>L15*M15</f>
        <v>36750</v>
      </c>
    </row>
    <row r="19" spans="1:13">
      <c r="A19" s="12"/>
      <c r="B19" s="12" t="s">
        <v>35</v>
      </c>
      <c r="C19" s="12" t="s">
        <v>1</v>
      </c>
      <c r="D19" s="12" t="s">
        <v>2</v>
      </c>
      <c r="E19" s="12" t="s">
        <v>37</v>
      </c>
      <c r="F19" s="12" t="s">
        <v>38</v>
      </c>
      <c r="G19" s="12" t="s">
        <v>36</v>
      </c>
      <c r="H19" s="12" t="s">
        <v>45</v>
      </c>
      <c r="I19" s="12" t="s">
        <v>48</v>
      </c>
      <c r="J19" s="12" t="s">
        <v>52</v>
      </c>
      <c r="K19" s="12" t="s">
        <v>54</v>
      </c>
      <c r="L19" s="12" t="s">
        <v>53</v>
      </c>
      <c r="M19" s="12" t="s">
        <v>47</v>
      </c>
    </row>
    <row r="20" spans="1:13">
      <c r="A20" s="12" t="s">
        <v>18</v>
      </c>
      <c r="B20">
        <v>46.4</v>
      </c>
      <c r="C20">
        <v>47.4</v>
      </c>
      <c r="D20">
        <v>44.2</v>
      </c>
      <c r="E20">
        <f>ABS(D20-B20)</f>
        <v>2.1999999999999957</v>
      </c>
      <c r="F20">
        <f t="shared" ref="F20:F22" si="0">ABS(B20-C20)</f>
        <v>1</v>
      </c>
      <c r="G20" s="13">
        <f>E20/F20</f>
        <v>2.1999999999999957</v>
      </c>
      <c r="H20">
        <v>1000</v>
      </c>
      <c r="I20">
        <v>100</v>
      </c>
      <c r="J20">
        <v>0.05</v>
      </c>
      <c r="K20">
        <v>0.01</v>
      </c>
      <c r="L20" s="10">
        <v>10</v>
      </c>
      <c r="M20" s="10">
        <f>PrincipleInUSD*J20/(F20/K20*L20)</f>
        <v>1.8374999999999999</v>
      </c>
    </row>
    <row r="21" spans="1:13">
      <c r="A21" s="12" t="s">
        <v>19</v>
      </c>
      <c r="B21">
        <v>1100</v>
      </c>
      <c r="C21">
        <v>1108</v>
      </c>
      <c r="D21">
        <v>1082</v>
      </c>
      <c r="E21">
        <f>ABS(D21-B21)</f>
        <v>18</v>
      </c>
      <c r="F21">
        <f t="shared" si="0"/>
        <v>8</v>
      </c>
      <c r="G21" s="13">
        <f t="shared" ref="G21:G22" si="1">E21/F21</f>
        <v>2.25</v>
      </c>
      <c r="H21">
        <v>100</v>
      </c>
      <c r="I21">
        <v>100</v>
      </c>
      <c r="J21">
        <v>0.05</v>
      </c>
      <c r="K21">
        <v>0.01</v>
      </c>
      <c r="L21" s="10">
        <v>1</v>
      </c>
      <c r="M21" s="10">
        <f>PrincipleInUSD*J21/(F21/K21*L21)</f>
        <v>2.296875</v>
      </c>
    </row>
    <row r="22" spans="1:13">
      <c r="A22" s="12" t="s">
        <v>20</v>
      </c>
      <c r="B22">
        <v>0.73199999999999998</v>
      </c>
      <c r="C22">
        <v>0.72599999999999998</v>
      </c>
      <c r="D22">
        <v>0.748</v>
      </c>
      <c r="E22">
        <f t="shared" ref="E22" si="2">ABS(D22-B22)</f>
        <v>1.6000000000000014E-2</v>
      </c>
      <c r="F22">
        <f t="shared" si="0"/>
        <v>6.0000000000000053E-3</v>
      </c>
      <c r="G22" s="13">
        <f t="shared" si="1"/>
        <v>2.6666666666666665</v>
      </c>
      <c r="H22">
        <v>100000</v>
      </c>
      <c r="I22">
        <v>200</v>
      </c>
      <c r="J22">
        <v>0.05</v>
      </c>
      <c r="K22">
        <v>1E-4</v>
      </c>
      <c r="L22" s="10">
        <v>10</v>
      </c>
      <c r="M22" s="10">
        <f>PrincipleInUSD*J22/(F22/K22*L22)</f>
        <v>3.0624999999999978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"/>
  <sheetViews>
    <sheetView workbookViewId="0">
      <selection activeCell="H3" sqref="H3"/>
    </sheetView>
  </sheetViews>
  <sheetFormatPr defaultRowHeight="15"/>
  <cols>
    <col min="1" max="2" width="9.140625" style="1"/>
    <col min="3" max="3" width="11.7109375" style="1" bestFit="1" customWidth="1"/>
    <col min="4" max="4" width="9.140625" style="1"/>
    <col min="5" max="5" width="10.42578125" style="1" bestFit="1" customWidth="1"/>
    <col min="6" max="6" width="10.28515625" style="1" bestFit="1" customWidth="1"/>
    <col min="7" max="7" width="16.140625" style="1" bestFit="1" customWidth="1"/>
    <col min="8" max="8" width="32.85546875" style="2" customWidth="1"/>
    <col min="12" max="12" width="27.140625" bestFit="1" customWidth="1"/>
    <col min="14" max="14" width="27.140625" bestFit="1" customWidth="1"/>
  </cols>
  <sheetData>
    <row r="1" spans="1:12" ht="19.5" thickBot="1">
      <c r="A1" s="3" t="s">
        <v>14</v>
      </c>
      <c r="B1" s="3" t="s">
        <v>10</v>
      </c>
      <c r="C1" s="3" t="s">
        <v>11</v>
      </c>
      <c r="D1" s="3" t="s">
        <v>12</v>
      </c>
      <c r="E1" s="3" t="s">
        <v>13</v>
      </c>
      <c r="F1" s="3" t="s">
        <v>16</v>
      </c>
      <c r="G1" s="3" t="s">
        <v>17</v>
      </c>
      <c r="H1" s="4" t="s">
        <v>30</v>
      </c>
    </row>
    <row r="2" spans="1:12" s="7" customFormat="1" ht="59.25" customHeight="1" thickTop="1">
      <c r="A2" s="5" t="s">
        <v>18</v>
      </c>
      <c r="B2" s="5" t="s">
        <v>22</v>
      </c>
      <c r="C2" s="5" t="s">
        <v>23</v>
      </c>
      <c r="D2" s="5">
        <v>57</v>
      </c>
      <c r="E2" s="5">
        <v>61.5</v>
      </c>
      <c r="F2" s="5" t="s">
        <v>24</v>
      </c>
      <c r="G2" s="5" t="s">
        <v>25</v>
      </c>
      <c r="H2" s="6" t="s">
        <v>43</v>
      </c>
      <c r="K2" s="7" t="s">
        <v>10</v>
      </c>
      <c r="L2" s="7" t="s">
        <v>34</v>
      </c>
    </row>
    <row r="3" spans="1:12" s="7" customFormat="1" ht="59.25" customHeight="1">
      <c r="A3" s="8" t="s">
        <v>19</v>
      </c>
      <c r="B3" s="8" t="s">
        <v>26</v>
      </c>
      <c r="C3" s="8" t="s">
        <v>27</v>
      </c>
      <c r="D3" s="8">
        <v>1180</v>
      </c>
      <c r="E3" s="8">
        <v>1223</v>
      </c>
      <c r="F3" s="8" t="s">
        <v>28</v>
      </c>
      <c r="G3" s="8" t="s">
        <v>33</v>
      </c>
      <c r="H3" s="9" t="s">
        <v>44</v>
      </c>
      <c r="K3" s="7" t="s">
        <v>11</v>
      </c>
      <c r="L3" s="7" t="s">
        <v>15</v>
      </c>
    </row>
    <row r="4" spans="1:12" s="7" customFormat="1" ht="59.25" customHeight="1">
      <c r="A4" s="8" t="s">
        <v>20</v>
      </c>
      <c r="B4" s="8" t="s">
        <v>22</v>
      </c>
      <c r="C4" s="8" t="s">
        <v>22</v>
      </c>
      <c r="D4" s="8">
        <v>0.76</v>
      </c>
      <c r="E4" s="8">
        <v>0.78</v>
      </c>
      <c r="F4" s="8" t="s">
        <v>31</v>
      </c>
      <c r="G4" s="8" t="s">
        <v>29</v>
      </c>
      <c r="H4" s="9" t="s">
        <v>42</v>
      </c>
    </row>
    <row r="5" spans="1:12" s="7" customFormat="1" ht="59.25" customHeight="1">
      <c r="A5" s="8" t="s">
        <v>21</v>
      </c>
      <c r="B5" s="8" t="s">
        <v>41</v>
      </c>
      <c r="C5" s="8" t="s">
        <v>32</v>
      </c>
      <c r="D5" s="8">
        <v>1.105</v>
      </c>
      <c r="E5" s="8">
        <v>1.145</v>
      </c>
      <c r="F5" s="8" t="s">
        <v>24</v>
      </c>
      <c r="G5" s="8" t="s">
        <v>40</v>
      </c>
      <c r="H5" s="9" t="s">
        <v>39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PrincipleInUSD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justin.xu</dc:creator>
  <cp:lastModifiedBy>justin.xu</cp:lastModifiedBy>
  <dcterms:created xsi:type="dcterms:W3CDTF">2015-05-29T06:27:46Z</dcterms:created>
  <dcterms:modified xsi:type="dcterms:W3CDTF">2015-08-06T05:56:27Z</dcterms:modified>
</cp:coreProperties>
</file>